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950" windowHeight="10200" activeTab="0"/>
  </bookViews>
  <sheets>
    <sheet name="ГАИП 2020-2021" sheetId="1" r:id="rId1"/>
  </sheets>
  <definedNames/>
  <calcPr fullCalcOnLoad="1" refMode="R1C1"/>
</workbook>
</file>

<file path=xl/sharedStrings.xml><?xml version="1.0" encoding="utf-8"?>
<sst xmlns="http://schemas.openxmlformats.org/spreadsheetml/2006/main" count="131" uniqueCount="80">
  <si>
    <t>ВСЕГО</t>
  </si>
  <si>
    <t>Главный распорядитель бюджетных средств</t>
  </si>
  <si>
    <t>тыс. рублей</t>
  </si>
  <si>
    <t xml:space="preserve"> № п/п</t>
  </si>
  <si>
    <t>Наименование объекта</t>
  </si>
  <si>
    <t xml:space="preserve">Жилищно-коммунальное хозяйство                </t>
  </si>
  <si>
    <t>0501</t>
  </si>
  <si>
    <t>Социальная политика</t>
  </si>
  <si>
    <t>Раздел, подраздел</t>
  </si>
  <si>
    <t xml:space="preserve">Управление жилищных отношений </t>
  </si>
  <si>
    <t>0500</t>
  </si>
  <si>
    <t>В.Ф. Ходырев</t>
  </si>
  <si>
    <t>1003</t>
  </si>
  <si>
    <t>I.</t>
  </si>
  <si>
    <r>
      <t xml:space="preserve"> </t>
    </r>
    <r>
      <rPr>
        <b/>
        <sz val="13"/>
        <rFont val="Times New Roman"/>
        <family val="1"/>
      </rPr>
      <t>Муниципальная программа городского округа город Воронеж "Обеспечение доступным и комфортным жильём населения городского округа город Воронеж"</t>
    </r>
    <r>
      <rPr>
        <sz val="13"/>
        <rFont val="Times New Roman"/>
        <family val="1"/>
      </rPr>
      <t xml:space="preserve">                                                   </t>
    </r>
  </si>
  <si>
    <t xml:space="preserve">Муниципальная программа городского округа город Воронеж "Обеспечение доступным и комфортным жильём населения городского округа город Воронеж"                                                                                              </t>
  </si>
  <si>
    <t>1000</t>
  </si>
  <si>
    <t xml:space="preserve">  Подпрограмма "Переселение граждан из аварийного жилищного фонда"</t>
  </si>
  <si>
    <t xml:space="preserve">План 
2015 год </t>
  </si>
  <si>
    <t>Откл.</t>
  </si>
  <si>
    <t xml:space="preserve"> Образование </t>
  </si>
  <si>
    <t>Муниципальная программа городского округа город Воронеж "Развитие образования"</t>
  </si>
  <si>
    <t>Подпрограмма "Развитие общего и дополнительного образования"</t>
  </si>
  <si>
    <t>0709</t>
  </si>
  <si>
    <t>II.</t>
  </si>
  <si>
    <t>Управление строительной политики</t>
  </si>
  <si>
    <t>в том числе за счет средств:</t>
  </si>
  <si>
    <t>федерального бюджета</t>
  </si>
  <si>
    <t>областного бюджета</t>
  </si>
  <si>
    <t>бюджета городского округа</t>
  </si>
  <si>
    <t>УЖО</t>
  </si>
  <si>
    <t>0700</t>
  </si>
  <si>
    <t>бюджета Воронежской области</t>
  </si>
  <si>
    <t>1</t>
  </si>
  <si>
    <t>2</t>
  </si>
  <si>
    <t>3</t>
  </si>
  <si>
    <t>Социальное обеспечение населения</t>
  </si>
  <si>
    <t xml:space="preserve">Физическая культура и спорт </t>
  </si>
  <si>
    <t>Муниципальная  программа  городского округа город Воронеж "Развитие физической культуры и спорта"</t>
  </si>
  <si>
    <t>1105</t>
  </si>
  <si>
    <t>Реконструкция тренировочной площадки на стадионе "Чайка"  г. Воронеж ул. Краснознаменная, д. 101</t>
  </si>
  <si>
    <t>Реконструкция тренировочной площадки на стадионе "Локомотив"  г. Воронеж ул. Нариманова, д. 2</t>
  </si>
  <si>
    <t xml:space="preserve">Основное мероприятие «Строительство и реконструкция физкультурно-спортивных сооружений на территории городского округа город Воронеж» </t>
  </si>
  <si>
    <t xml:space="preserve">Подпрограмма «Развитие дошкольного образования» </t>
  </si>
  <si>
    <t>к решению Воронежской</t>
  </si>
  <si>
    <t>городской Думы</t>
  </si>
  <si>
    <t xml:space="preserve">  Подпрограмма "Обеспечение жильем граждан, уволенных с военной службы (службы) и приравненных к ним лиц"</t>
  </si>
  <si>
    <t xml:space="preserve"> Другие вопросы в области образования</t>
  </si>
  <si>
    <t>4</t>
  </si>
  <si>
    <t xml:space="preserve">План 
2016 год </t>
  </si>
  <si>
    <t>Председатель Воронежской
городской Думы</t>
  </si>
  <si>
    <t>Другие вопросы в области физической культуры и спорта</t>
  </si>
  <si>
    <t xml:space="preserve">Жилищное хозяйство                </t>
  </si>
  <si>
    <t xml:space="preserve"> Средства федерального бюджета и бюджета Воронежской области</t>
  </si>
  <si>
    <t xml:space="preserve">Комплексная жилая застройка в микрорайоне А 1 по ул. Острогожская р.п. Шилово г. Воронеж Детский сад на 220 мест
 </t>
  </si>
  <si>
    <t xml:space="preserve">Комплексное освоение в целях жилищного строительства микрорайона по ул. Ильюшина,13 в г. Воронеже. Детский сад на 250 мест </t>
  </si>
  <si>
    <t>Футбольное поле с искусственным покрытием на территории МБОУ СОШ № 17 (мкр. Малышево , ул. Школьная,52)</t>
  </si>
  <si>
    <t>7</t>
  </si>
  <si>
    <t>8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</si>
  <si>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</si>
  <si>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</si>
  <si>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</si>
  <si>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</si>
  <si>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 xml:space="preserve">Муниципальная программа городского округа город Воронеж  "Охрана окружающей среды"                         </t>
  </si>
  <si>
    <t xml:space="preserve">Основное мероприятие «Сохранение и развитие зелёного фонда городского округа»                                                   </t>
  </si>
  <si>
    <t xml:space="preserve">Детский литературный парк         </t>
  </si>
  <si>
    <t>V.</t>
  </si>
  <si>
    <t>9</t>
  </si>
  <si>
    <t>Комплексная жилая застройка микрорайона по ул. Острогожская р.п. Шилово Общеобразовательная школа на 1224  места</t>
  </si>
  <si>
    <t>Комплексное освоение в целях жилищного строительства мкр. по ул. Ильюшина, 13 Общеобразовательная школа на 1224 места</t>
  </si>
  <si>
    <t>Приложение № 15</t>
  </si>
  <si>
    <t>Плановый период</t>
  </si>
  <si>
    <t>2020 год</t>
  </si>
  <si>
    <t>ГОРОДСКАЯ АДРЕСНАЯ ИНВЕСТИЦИОННАЯ ПРОГРАММА 
НА ПЛАНОВЫЙ ПЕРИОД 2020 И 2021 ГОДОВ</t>
  </si>
  <si>
    <t>2021 год</t>
  </si>
  <si>
    <t>Основное мероприятие "Обеспечение жильем молодых семей"</t>
  </si>
  <si>
    <t xml:space="preserve">от 19.12.2019 № 1027-IV </t>
  </si>
  <si>
    <t>С.А.Петрин</t>
  </si>
  <si>
    <t xml:space="preserve">      Исполняющий обязанности</t>
  </si>
  <si>
    <t xml:space="preserve">      главы городского округа
      город Воронеж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</si>
</sst>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_ ;[Red]\-#,##0.0\ "/>
    <numFmt numFmtId="175" formatCode="#,##0_ ;[Red]\-#,##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%"/>
    <numFmt numFmtId="181" formatCode="_-* #,##0_р_._-;\-* #,##0_р_._-;_-* &quot;-&quot;??_р_._-;_-@_-"/>
    <numFmt numFmtId="182" formatCode="_-* #,##0.0_р_._-;\-* #,##0.0_р_._-;_-* &quot;-&quot;?_р_._-;_-@_-"/>
    <numFmt numFmtId="183" formatCode="_-* #,##0_р_._-;\-* #,##0_р_._-;_-* &quot;-&quot;?_р_._-;_-@_-"/>
    <numFmt numFmtId="184" formatCode="_-* #,##0.0_р_._-;\-* #,##0.0_р_._-;_-* &quot;-&quot;??_р_._-;_-@_-"/>
    <numFmt numFmtId="185" formatCode="#,##0.000"/>
    <numFmt numFmtId="186" formatCode="0.000"/>
    <numFmt numFmtId="187" formatCode="#,##0.0000"/>
    <numFmt numFmtId="188" formatCode="#,##0.00000"/>
    <numFmt numFmtId="189" formatCode="#,##0.000000"/>
    <numFmt numFmtId="190" formatCode="#,##0.0000000"/>
    <numFmt numFmtId="191" formatCode="_-* #,##0.000_р_._-;\-* #,##0.000_р_._-;_-* &quot;-&quot;??_р_._-;_-@_-"/>
    <numFmt numFmtId="192" formatCode="0.0000"/>
    <numFmt numFmtId="193" formatCode="0.00000"/>
    <numFmt numFmtId="194" formatCode="0.000000"/>
    <numFmt numFmtId="195" formatCode="0.0000000"/>
  </numFmts>
  <fonts count="26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0">
    <xf numFmtId="0" fontId="0" fillId="0" borderId="0" xfId="0" applyAlignment="1">
      <alignment/>
    </xf>
    <xf numFmtId="49" fontId="1" fillId="24" borderId="0" xfId="0" applyNumberFormat="1" applyFont="1" applyFill="1" applyBorder="1" applyAlignment="1">
      <alignment vertical="center" wrapText="1"/>
    </xf>
    <xf numFmtId="0" fontId="1" fillId="24" borderId="0" xfId="0" applyFont="1" applyFill="1" applyAlignment="1">
      <alignment horizontal="center" vertical="center" wrapText="1"/>
    </xf>
    <xf numFmtId="49" fontId="1" fillId="24" borderId="0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3" fontId="1" fillId="24" borderId="0" xfId="0" applyNumberFormat="1" applyFont="1" applyFill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172" fontId="1" fillId="24" borderId="10" xfId="0" applyNumberFormat="1" applyFont="1" applyFill="1" applyBorder="1" applyAlignment="1">
      <alignment horizontal="center" vertical="center" wrapText="1"/>
    </xf>
    <xf numFmtId="188" fontId="2" fillId="24" borderId="10" xfId="0" applyNumberFormat="1" applyFont="1" applyFill="1" applyBorder="1" applyAlignment="1">
      <alignment horizontal="center" vertical="center" wrapText="1"/>
    </xf>
    <xf numFmtId="0" fontId="24" fillId="24" borderId="10" xfId="0" applyNumberFormat="1" applyFont="1" applyFill="1" applyBorder="1" applyAlignment="1" applyProtection="1">
      <alignment horizontal="center" vertical="center" wrapText="1"/>
      <protection/>
    </xf>
    <xf numFmtId="0" fontId="1" fillId="24" borderId="10" xfId="0" applyNumberFormat="1" applyFont="1" applyFill="1" applyBorder="1" applyAlignment="1" applyProtection="1">
      <alignment horizontal="center" vertical="center" wrapText="1"/>
      <protection/>
    </xf>
    <xf numFmtId="188" fontId="1" fillId="24" borderId="10" xfId="0" applyNumberFormat="1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left" vertical="center" wrapText="1"/>
    </xf>
    <xf numFmtId="3" fontId="2" fillId="24" borderId="10" xfId="0" applyNumberFormat="1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vertical="center" wrapText="1"/>
    </xf>
    <xf numFmtId="3" fontId="2" fillId="24" borderId="10" xfId="0" applyNumberFormat="1" applyFont="1" applyFill="1" applyBorder="1" applyAlignment="1" applyProtection="1">
      <alignment horizontal="left" vertical="center" wrapText="1"/>
      <protection/>
    </xf>
    <xf numFmtId="3" fontId="1" fillId="24" borderId="10" xfId="0" applyNumberFormat="1" applyFont="1" applyFill="1" applyBorder="1" applyAlignment="1" applyProtection="1">
      <alignment horizontal="left" vertical="center" wrapText="1"/>
      <protection/>
    </xf>
    <xf numFmtId="0" fontId="2" fillId="24" borderId="0" xfId="0" applyFont="1" applyFill="1" applyAlignment="1">
      <alignment horizontal="right" vertical="center" wrapText="1"/>
    </xf>
    <xf numFmtId="185" fontId="2" fillId="24" borderId="10" xfId="0" applyNumberFormat="1" applyFont="1" applyFill="1" applyBorder="1" applyAlignment="1">
      <alignment horizontal="center" vertical="center" wrapText="1"/>
    </xf>
    <xf numFmtId="185" fontId="1" fillId="24" borderId="10" xfId="0" applyNumberFormat="1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172" fontId="2" fillId="24" borderId="10" xfId="0" applyNumberFormat="1" applyFont="1" applyFill="1" applyBorder="1" applyAlignment="1">
      <alignment horizontal="center" vertical="center" wrapText="1"/>
    </xf>
    <xf numFmtId="3" fontId="2" fillId="24" borderId="10" xfId="0" applyNumberFormat="1" applyFont="1" applyFill="1" applyBorder="1" applyAlignment="1" applyProtection="1">
      <alignment horizontal="center" vertical="center" wrapText="1"/>
      <protection/>
    </xf>
    <xf numFmtId="49" fontId="1" fillId="24" borderId="0" xfId="0" applyNumberFormat="1" applyFont="1" applyFill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0" fontId="2" fillId="24" borderId="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72" fontId="1" fillId="0" borderId="10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1" fillId="24" borderId="12" xfId="0" applyNumberFormat="1" applyFont="1" applyFill="1" applyBorder="1" applyAlignment="1" applyProtection="1">
      <alignment horizontal="right" vertical="center" wrapText="1"/>
      <protection/>
    </xf>
    <xf numFmtId="0" fontId="2" fillId="24" borderId="12" xfId="0" applyNumberFormat="1" applyFont="1" applyFill="1" applyBorder="1" applyAlignment="1" applyProtection="1">
      <alignment horizontal="right" vertical="center" wrapText="1"/>
      <protection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49" fontId="2" fillId="24" borderId="0" xfId="0" applyNumberFormat="1" applyFont="1" applyFill="1" applyAlignment="1">
      <alignment vertical="center" wrapText="1"/>
    </xf>
    <xf numFmtId="0" fontId="2" fillId="24" borderId="0" xfId="0" applyFont="1" applyFill="1" applyAlignment="1">
      <alignment horizontal="center" vertical="center" wrapText="1"/>
    </xf>
    <xf numFmtId="49" fontId="2" fillId="24" borderId="0" xfId="0" applyNumberFormat="1" applyFont="1" applyFill="1" applyAlignment="1">
      <alignment horizontal="right" vertical="center" wrapText="1"/>
    </xf>
    <xf numFmtId="49" fontId="2" fillId="24" borderId="0" xfId="0" applyNumberFormat="1" applyFont="1" applyFill="1" applyAlignment="1">
      <alignment horizontal="center" vertical="center" wrapText="1"/>
    </xf>
    <xf numFmtId="49" fontId="1" fillId="24" borderId="0" xfId="0" applyNumberFormat="1" applyFont="1" applyFill="1" applyAlignment="1">
      <alignment horizontal="center" vertical="center" wrapText="1"/>
    </xf>
    <xf numFmtId="172" fontId="2" fillId="24" borderId="10" xfId="0" applyNumberFormat="1" applyFont="1" applyFill="1" applyBorder="1" applyAlignment="1">
      <alignment horizontal="center" vertical="center" wrapText="1"/>
    </xf>
    <xf numFmtId="3" fontId="2" fillId="24" borderId="10" xfId="0" applyNumberFormat="1" applyFont="1" applyFill="1" applyBorder="1" applyAlignment="1" applyProtection="1">
      <alignment horizontal="center" vertical="center" wrapText="1"/>
      <protection/>
    </xf>
    <xf numFmtId="49" fontId="22" fillId="24" borderId="10" xfId="0" applyNumberFormat="1" applyFont="1" applyFill="1" applyBorder="1" applyAlignment="1">
      <alignment horizontal="center" vertical="center" wrapText="1"/>
    </xf>
    <xf numFmtId="0" fontId="2" fillId="24" borderId="0" xfId="0" applyNumberFormat="1" applyFont="1" applyFill="1" applyBorder="1" applyAlignment="1" applyProtection="1">
      <alignment horizontal="center" vertical="center" wrapText="1"/>
      <protection/>
    </xf>
    <xf numFmtId="3" fontId="2" fillId="24" borderId="11" xfId="0" applyNumberFormat="1" applyFont="1" applyFill="1" applyBorder="1" applyAlignment="1" applyProtection="1">
      <alignment horizontal="center" vertical="center" wrapText="1"/>
      <protection/>
    </xf>
    <xf numFmtId="3" fontId="2" fillId="24" borderId="13" xfId="0" applyNumberFormat="1" applyFont="1" applyFill="1" applyBorder="1" applyAlignment="1" applyProtection="1">
      <alignment horizontal="center" vertical="center" wrapText="1"/>
      <protection/>
    </xf>
    <xf numFmtId="3" fontId="2" fillId="24" borderId="14" xfId="0" applyNumberFormat="1" applyFont="1" applyFill="1" applyBorder="1" applyAlignment="1" applyProtection="1">
      <alignment horizontal="center" vertical="center" wrapText="1"/>
      <protection/>
    </xf>
    <xf numFmtId="3" fontId="2" fillId="24" borderId="15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view="pageBreakPreview" zoomScale="60" zoomScalePageLayoutView="0" workbookViewId="0" topLeftCell="A2">
      <selection activeCell="B79" sqref="B79"/>
    </sheetView>
  </sheetViews>
  <sheetFormatPr defaultColWidth="9.00390625" defaultRowHeight="12.75"/>
  <cols>
    <col min="1" max="1" width="7.375" style="34" customWidth="1"/>
    <col min="2" max="2" width="47.625" style="2" customWidth="1"/>
    <col min="3" max="3" width="12.75390625" style="2" customWidth="1"/>
    <col min="4" max="4" width="21.375" style="5" hidden="1" customWidth="1"/>
    <col min="5" max="5" width="19.625" style="5" hidden="1" customWidth="1"/>
    <col min="6" max="6" width="0.12890625" style="5" hidden="1" customWidth="1"/>
    <col min="7" max="7" width="12.375" style="5" hidden="1" customWidth="1"/>
    <col min="8" max="8" width="12.875" style="5" customWidth="1"/>
    <col min="9" max="9" width="12.125" style="5" customWidth="1"/>
    <col min="10" max="10" width="21.125" style="2" customWidth="1"/>
    <col min="11" max="11" width="0" style="2" hidden="1" customWidth="1"/>
    <col min="12" max="16384" width="9.125" style="2" customWidth="1"/>
  </cols>
  <sheetData>
    <row r="1" spans="1:10" ht="21" customHeight="1" hidden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2.5" customHeight="1">
      <c r="A2" s="1"/>
      <c r="B2" s="1"/>
      <c r="C2" s="1"/>
      <c r="D2" s="1"/>
      <c r="E2" s="1"/>
      <c r="F2" s="48" t="s">
        <v>70</v>
      </c>
      <c r="G2" s="48"/>
      <c r="H2" s="48"/>
      <c r="I2" s="48"/>
      <c r="J2" s="48"/>
    </row>
    <row r="3" spans="1:10" ht="17.25" customHeight="1">
      <c r="A3" s="1"/>
      <c r="B3" s="1"/>
      <c r="C3" s="1"/>
      <c r="D3" s="1"/>
      <c r="E3" s="1"/>
      <c r="F3" s="48" t="s">
        <v>44</v>
      </c>
      <c r="G3" s="48"/>
      <c r="H3" s="48"/>
      <c r="I3" s="48"/>
      <c r="J3" s="48"/>
    </row>
    <row r="4" spans="1:10" ht="24.75" customHeight="1">
      <c r="A4" s="1"/>
      <c r="B4" s="1"/>
      <c r="C4" s="1"/>
      <c r="D4" s="1"/>
      <c r="E4" s="1"/>
      <c r="F4" s="48" t="s">
        <v>45</v>
      </c>
      <c r="G4" s="48"/>
      <c r="H4" s="48"/>
      <c r="I4" s="48"/>
      <c r="J4" s="48"/>
    </row>
    <row r="5" spans="1:10" ht="19.5" customHeight="1">
      <c r="A5" s="1"/>
      <c r="B5" s="1"/>
      <c r="C5" s="1"/>
      <c r="D5" s="1"/>
      <c r="E5" s="1"/>
      <c r="F5" s="48" t="s">
        <v>76</v>
      </c>
      <c r="G5" s="48"/>
      <c r="H5" s="48"/>
      <c r="I5" s="48"/>
      <c r="J5" s="48"/>
    </row>
    <row r="6" spans="1:10" ht="33" customHeight="1" hidden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.5" customHeight="1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37.5" customHeight="1">
      <c r="A8" s="55" t="s">
        <v>73</v>
      </c>
      <c r="B8" s="55"/>
      <c r="C8" s="55"/>
      <c r="D8" s="55"/>
      <c r="E8" s="55"/>
      <c r="F8" s="55"/>
      <c r="G8" s="55"/>
      <c r="H8" s="55"/>
      <c r="I8" s="55"/>
      <c r="J8" s="55"/>
    </row>
    <row r="9" spans="1:10" ht="8.25" customHeight="1">
      <c r="A9" s="36"/>
      <c r="B9" s="36"/>
      <c r="C9" s="36"/>
      <c r="D9" s="36"/>
      <c r="E9" s="36"/>
      <c r="F9" s="36"/>
      <c r="G9" s="36"/>
      <c r="H9" s="36"/>
      <c r="I9" s="36"/>
      <c r="J9" s="36"/>
    </row>
    <row r="10" spans="2:10" ht="21" customHeight="1">
      <c r="B10" s="44"/>
      <c r="C10" s="44"/>
      <c r="D10" s="44"/>
      <c r="E10" s="44"/>
      <c r="F10" s="44"/>
      <c r="G10" s="44"/>
      <c r="H10" s="44"/>
      <c r="I10" s="44"/>
      <c r="J10" s="45" t="s">
        <v>2</v>
      </c>
    </row>
    <row r="11" spans="1:10" ht="21" customHeight="1">
      <c r="A11" s="46" t="s">
        <v>3</v>
      </c>
      <c r="B11" s="46" t="s">
        <v>4</v>
      </c>
      <c r="C11" s="52" t="s">
        <v>8</v>
      </c>
      <c r="D11" s="53" t="s">
        <v>18</v>
      </c>
      <c r="E11" s="53" t="s">
        <v>18</v>
      </c>
      <c r="F11" s="56" t="s">
        <v>49</v>
      </c>
      <c r="G11" s="53" t="s">
        <v>19</v>
      </c>
      <c r="H11" s="58" t="s">
        <v>71</v>
      </c>
      <c r="I11" s="59"/>
      <c r="J11" s="46" t="s">
        <v>1</v>
      </c>
    </row>
    <row r="12" spans="1:10" ht="47.25" customHeight="1">
      <c r="A12" s="46"/>
      <c r="B12" s="46"/>
      <c r="C12" s="52"/>
      <c r="D12" s="53"/>
      <c r="E12" s="53"/>
      <c r="F12" s="57"/>
      <c r="G12" s="53"/>
      <c r="H12" s="33" t="s">
        <v>72</v>
      </c>
      <c r="I12" s="33" t="s">
        <v>74</v>
      </c>
      <c r="J12" s="46"/>
    </row>
    <row r="13" spans="1:10" s="42" customFormat="1" ht="20.25" customHeight="1">
      <c r="A13" s="37"/>
      <c r="B13" s="38" t="s">
        <v>0</v>
      </c>
      <c r="C13" s="39"/>
      <c r="D13" s="40" t="e">
        <f>D15+D16+D18</f>
        <v>#REF!</v>
      </c>
      <c r="E13" s="40" t="e">
        <f>E15+E16+E18</f>
        <v>#REF!</v>
      </c>
      <c r="F13" s="41" t="e">
        <f>F15+F18</f>
        <v>#REF!</v>
      </c>
      <c r="G13" s="41" t="e">
        <f>G15+G18</f>
        <v>#REF!</v>
      </c>
      <c r="H13" s="43">
        <f>H29+H38</f>
        <v>6615</v>
      </c>
      <c r="I13" s="43">
        <f>I29+I38</f>
        <v>6615</v>
      </c>
      <c r="J13" s="37"/>
    </row>
    <row r="14" spans="1:10" ht="20.25" customHeight="1" hidden="1">
      <c r="A14" s="6"/>
      <c r="B14" s="9" t="s">
        <v>26</v>
      </c>
      <c r="C14" s="7"/>
      <c r="D14" s="8"/>
      <c r="E14" s="8"/>
      <c r="F14" s="32"/>
      <c r="G14" s="32">
        <f>F14-E14</f>
        <v>0</v>
      </c>
      <c r="H14" s="28"/>
      <c r="I14" s="28"/>
      <c r="J14" s="6"/>
    </row>
    <row r="15" spans="1:10" ht="20.25" customHeight="1" hidden="1">
      <c r="A15" s="6"/>
      <c r="B15" s="10" t="s">
        <v>27</v>
      </c>
      <c r="C15" s="7"/>
      <c r="D15" s="11">
        <f>D61</f>
        <v>306744.35135</v>
      </c>
      <c r="E15" s="11">
        <f>E61</f>
        <v>306744.35135</v>
      </c>
      <c r="F15" s="7" t="e">
        <f>#REF!+F61</f>
        <v>#REF!</v>
      </c>
      <c r="G15" s="7" t="e">
        <f>#REF!+G61</f>
        <v>#REF!</v>
      </c>
      <c r="H15" s="29">
        <f>H61</f>
        <v>0</v>
      </c>
      <c r="I15" s="29"/>
      <c r="J15" s="6"/>
    </row>
    <row r="16" spans="1:10" ht="20.25" customHeight="1" hidden="1">
      <c r="A16" s="6"/>
      <c r="B16" s="10" t="s">
        <v>32</v>
      </c>
      <c r="C16" s="7"/>
      <c r="D16" s="11" t="e">
        <f>#REF!</f>
        <v>#REF!</v>
      </c>
      <c r="E16" s="11" t="e">
        <f>#REF!</f>
        <v>#REF!</v>
      </c>
      <c r="F16" s="11" t="e">
        <f>#REF!</f>
        <v>#REF!</v>
      </c>
      <c r="G16" s="32" t="e">
        <f>F16-E16</f>
        <v>#REF!</v>
      </c>
      <c r="H16" s="11" t="e">
        <f>#REF!</f>
        <v>#REF!</v>
      </c>
      <c r="I16" s="11"/>
      <c r="J16" s="6"/>
    </row>
    <row r="17" spans="1:10" ht="20.25" customHeight="1" hidden="1">
      <c r="A17" s="6"/>
      <c r="B17" s="10" t="s">
        <v>32</v>
      </c>
      <c r="C17" s="7"/>
      <c r="D17" s="11"/>
      <c r="E17" s="11"/>
      <c r="F17" s="11">
        <f>F55</f>
        <v>0</v>
      </c>
      <c r="G17" s="11">
        <f>G55</f>
        <v>0</v>
      </c>
      <c r="H17" s="11">
        <f>H55</f>
        <v>0</v>
      </c>
      <c r="I17" s="11"/>
      <c r="J17" s="6"/>
    </row>
    <row r="18" spans="1:10" ht="20.25" customHeight="1" hidden="1">
      <c r="A18" s="6"/>
      <c r="B18" s="10" t="s">
        <v>29</v>
      </c>
      <c r="C18" s="7"/>
      <c r="D18" s="7" t="e">
        <f>D19+#REF!+D29+D38+D42</f>
        <v>#REF!</v>
      </c>
      <c r="E18" s="7" t="e">
        <f>E19+#REF!+E29+E38+E42</f>
        <v>#REF!</v>
      </c>
      <c r="F18" s="12" t="e">
        <f>F19+F29+F38+F42+#REF!</f>
        <v>#REF!</v>
      </c>
      <c r="G18" s="12" t="e">
        <f>G19+G29+G38+G42+#REF!</f>
        <v>#REF!</v>
      </c>
      <c r="H18" s="12">
        <f>H29+H38</f>
        <v>6615</v>
      </c>
      <c r="I18" s="12"/>
      <c r="J18" s="6"/>
    </row>
    <row r="19" spans="1:10" s="31" customFormat="1" ht="24.75" customHeight="1" hidden="1">
      <c r="A19" s="13" t="s">
        <v>13</v>
      </c>
      <c r="B19" s="14" t="s">
        <v>5</v>
      </c>
      <c r="C19" s="13" t="s">
        <v>10</v>
      </c>
      <c r="D19" s="15" t="e">
        <f>D20+#REF!</f>
        <v>#REF!</v>
      </c>
      <c r="E19" s="15" t="e">
        <f>E20+#REF!</f>
        <v>#REF!</v>
      </c>
      <c r="F19" s="15" t="e">
        <f>F20+#REF!</f>
        <v>#REF!</v>
      </c>
      <c r="G19" s="32" t="e">
        <f>F19-E19</f>
        <v>#REF!</v>
      </c>
      <c r="H19" s="15">
        <f>H20</f>
        <v>0</v>
      </c>
      <c r="I19" s="15"/>
      <c r="J19" s="13"/>
    </row>
    <row r="20" spans="1:10" s="31" customFormat="1" ht="42.75" customHeight="1" hidden="1">
      <c r="A20" s="13"/>
      <c r="B20" s="14" t="s">
        <v>52</v>
      </c>
      <c r="C20" s="13" t="s">
        <v>6</v>
      </c>
      <c r="D20" s="15">
        <f aca="true" t="shared" si="0" ref="D20:H21">D21</f>
        <v>507263</v>
      </c>
      <c r="E20" s="15">
        <f t="shared" si="0"/>
        <v>507263</v>
      </c>
      <c r="F20" s="15">
        <f t="shared" si="0"/>
        <v>233552</v>
      </c>
      <c r="G20" s="32">
        <f>F20-E20</f>
        <v>-273711</v>
      </c>
      <c r="H20" s="15">
        <f t="shared" si="0"/>
        <v>0</v>
      </c>
      <c r="I20" s="15"/>
      <c r="J20" s="13"/>
    </row>
    <row r="21" spans="1:10" s="31" customFormat="1" ht="91.5" customHeight="1" hidden="1">
      <c r="A21" s="13"/>
      <c r="B21" s="16" t="s">
        <v>14</v>
      </c>
      <c r="C21" s="13"/>
      <c r="D21" s="15">
        <f t="shared" si="0"/>
        <v>507263</v>
      </c>
      <c r="E21" s="15">
        <f t="shared" si="0"/>
        <v>507263</v>
      </c>
      <c r="F21" s="15">
        <f t="shared" si="0"/>
        <v>233552</v>
      </c>
      <c r="G21" s="32">
        <f>F21-E21</f>
        <v>-273711</v>
      </c>
      <c r="H21" s="15">
        <f t="shared" si="0"/>
        <v>0</v>
      </c>
      <c r="I21" s="15"/>
      <c r="J21" s="14"/>
    </row>
    <row r="22" spans="1:10" s="31" customFormat="1" ht="51.75" customHeight="1" hidden="1">
      <c r="A22" s="6" t="s">
        <v>33</v>
      </c>
      <c r="B22" s="16" t="s">
        <v>17</v>
      </c>
      <c r="C22" s="6" t="s">
        <v>6</v>
      </c>
      <c r="D22" s="12">
        <f>D23</f>
        <v>507263</v>
      </c>
      <c r="E22" s="12">
        <f>E23</f>
        <v>507263</v>
      </c>
      <c r="F22" s="12">
        <v>233552</v>
      </c>
      <c r="G22" s="32">
        <f>F22-E22</f>
        <v>-273711</v>
      </c>
      <c r="H22" s="12"/>
      <c r="I22" s="12"/>
      <c r="J22" s="17" t="s">
        <v>9</v>
      </c>
    </row>
    <row r="23" spans="1:10" s="31" customFormat="1" ht="18" customHeight="1" hidden="1">
      <c r="A23" s="13"/>
      <c r="B23" s="18" t="s">
        <v>29</v>
      </c>
      <c r="C23" s="6" t="s">
        <v>6</v>
      </c>
      <c r="D23" s="12">
        <f>569485-62222</f>
        <v>507263</v>
      </c>
      <c r="E23" s="12">
        <f>569485-62222</f>
        <v>507263</v>
      </c>
      <c r="F23" s="12">
        <f>569485-62222</f>
        <v>507263</v>
      </c>
      <c r="G23" s="32">
        <f>F23-E23</f>
        <v>0</v>
      </c>
      <c r="H23" s="12">
        <v>205000</v>
      </c>
      <c r="I23" s="12"/>
      <c r="J23" s="17" t="s">
        <v>30</v>
      </c>
    </row>
    <row r="24" spans="1:10" s="31" customFormat="1" ht="18" customHeight="1" hidden="1">
      <c r="A24" s="13" t="s">
        <v>24</v>
      </c>
      <c r="B24" s="33" t="s">
        <v>59</v>
      </c>
      <c r="C24" s="13" t="s">
        <v>60</v>
      </c>
      <c r="D24" s="12"/>
      <c r="E24" s="12"/>
      <c r="F24" s="12"/>
      <c r="G24" s="32"/>
      <c r="H24" s="15">
        <f>H25</f>
        <v>0</v>
      </c>
      <c r="I24" s="15"/>
      <c r="J24" s="17"/>
    </row>
    <row r="25" spans="1:10" s="31" customFormat="1" ht="41.25" customHeight="1" hidden="1">
      <c r="A25" s="13"/>
      <c r="B25" s="25" t="s">
        <v>61</v>
      </c>
      <c r="C25" s="13" t="s">
        <v>62</v>
      </c>
      <c r="D25" s="12"/>
      <c r="E25" s="12"/>
      <c r="F25" s="12"/>
      <c r="G25" s="32"/>
      <c r="H25" s="15">
        <f>H26</f>
        <v>0</v>
      </c>
      <c r="I25" s="15"/>
      <c r="J25" s="17"/>
    </row>
    <row r="26" spans="1:10" s="31" customFormat="1" ht="58.5" customHeight="1" hidden="1">
      <c r="A26" s="13"/>
      <c r="B26" s="19" t="s">
        <v>63</v>
      </c>
      <c r="C26" s="13" t="s">
        <v>62</v>
      </c>
      <c r="D26" s="12"/>
      <c r="E26" s="12"/>
      <c r="F26" s="12"/>
      <c r="G26" s="32"/>
      <c r="H26" s="15">
        <f>H27</f>
        <v>0</v>
      </c>
      <c r="I26" s="15"/>
      <c r="J26" s="17"/>
    </row>
    <row r="27" spans="1:10" s="31" customFormat="1" ht="48.75" customHeight="1" hidden="1">
      <c r="A27" s="13"/>
      <c r="B27" s="16" t="s">
        <v>64</v>
      </c>
      <c r="C27" s="13" t="s">
        <v>62</v>
      </c>
      <c r="D27" s="12"/>
      <c r="E27" s="12"/>
      <c r="F27" s="12"/>
      <c r="G27" s="32"/>
      <c r="H27" s="12"/>
      <c r="I27" s="12"/>
      <c r="J27" s="17"/>
    </row>
    <row r="28" spans="1:10" s="31" customFormat="1" ht="50.25" customHeight="1" hidden="1">
      <c r="A28" s="6" t="s">
        <v>34</v>
      </c>
      <c r="B28" s="26" t="s">
        <v>65</v>
      </c>
      <c r="C28" s="13" t="s">
        <v>62</v>
      </c>
      <c r="D28" s="12"/>
      <c r="E28" s="12"/>
      <c r="F28" s="12"/>
      <c r="G28" s="32"/>
      <c r="H28" s="12"/>
      <c r="I28" s="12"/>
      <c r="J28" s="17" t="s">
        <v>25</v>
      </c>
    </row>
    <row r="29" spans="1:10" s="31" customFormat="1" ht="25.5" customHeight="1" hidden="1">
      <c r="A29" s="13" t="s">
        <v>13</v>
      </c>
      <c r="B29" s="14" t="s">
        <v>20</v>
      </c>
      <c r="C29" s="13" t="s">
        <v>31</v>
      </c>
      <c r="D29" s="32" t="e">
        <f>#REF!+D30</f>
        <v>#REF!</v>
      </c>
      <c r="E29" s="32" t="e">
        <f>#REF!+E30</f>
        <v>#REF!</v>
      </c>
      <c r="F29" s="15" t="e">
        <f>F30</f>
        <v>#REF!</v>
      </c>
      <c r="G29" s="32" t="e">
        <f aca="true" t="shared" si="1" ref="G29:G34">F29-E29</f>
        <v>#REF!</v>
      </c>
      <c r="H29" s="15">
        <f>H30</f>
        <v>0</v>
      </c>
      <c r="I29" s="15"/>
      <c r="J29" s="17"/>
    </row>
    <row r="30" spans="1:10" s="31" customFormat="1" ht="27.75" customHeight="1" hidden="1">
      <c r="A30" s="13"/>
      <c r="B30" s="19" t="s">
        <v>47</v>
      </c>
      <c r="C30" s="13" t="s">
        <v>23</v>
      </c>
      <c r="D30" s="32" t="e">
        <f>D31</f>
        <v>#REF!</v>
      </c>
      <c r="E30" s="32" t="e">
        <f>E31</f>
        <v>#REF!</v>
      </c>
      <c r="F30" s="15" t="e">
        <f>F31</f>
        <v>#REF!</v>
      </c>
      <c r="G30" s="32" t="e">
        <f t="shared" si="1"/>
        <v>#REF!</v>
      </c>
      <c r="H30" s="15">
        <f>H31</f>
        <v>0</v>
      </c>
      <c r="I30" s="15"/>
      <c r="J30" s="17"/>
    </row>
    <row r="31" spans="1:10" s="31" customFormat="1" ht="53.25" customHeight="1" hidden="1">
      <c r="A31" s="6"/>
      <c r="B31" s="19" t="s">
        <v>21</v>
      </c>
      <c r="C31" s="13"/>
      <c r="D31" s="32" t="e">
        <f>D35</f>
        <v>#REF!</v>
      </c>
      <c r="E31" s="32" t="e">
        <f>E35</f>
        <v>#REF!</v>
      </c>
      <c r="F31" s="15" t="e">
        <f>F32+F35</f>
        <v>#REF!</v>
      </c>
      <c r="G31" s="32" t="e">
        <f t="shared" si="1"/>
        <v>#REF!</v>
      </c>
      <c r="H31" s="15">
        <f>H35</f>
        <v>0</v>
      </c>
      <c r="I31" s="15"/>
      <c r="J31" s="17"/>
    </row>
    <row r="32" spans="1:10" s="31" customFormat="1" ht="36.75" customHeight="1" hidden="1">
      <c r="A32" s="6"/>
      <c r="B32" s="19" t="s">
        <v>43</v>
      </c>
      <c r="C32" s="13" t="s">
        <v>23</v>
      </c>
      <c r="D32" s="32"/>
      <c r="E32" s="32"/>
      <c r="F32" s="15">
        <f>F33+F34</f>
        <v>9980</v>
      </c>
      <c r="G32" s="32">
        <f t="shared" si="1"/>
        <v>9980</v>
      </c>
      <c r="H32" s="15">
        <f>H33+H34</f>
        <v>0</v>
      </c>
      <c r="I32" s="15"/>
      <c r="J32" s="17"/>
    </row>
    <row r="33" spans="1:10" s="31" customFormat="1" ht="54" customHeight="1" hidden="1">
      <c r="A33" s="6" t="s">
        <v>35</v>
      </c>
      <c r="B33" s="16" t="s">
        <v>54</v>
      </c>
      <c r="C33" s="6" t="s">
        <v>23</v>
      </c>
      <c r="D33" s="32"/>
      <c r="E33" s="32"/>
      <c r="F33" s="12">
        <f>2047</f>
        <v>2047</v>
      </c>
      <c r="G33" s="7">
        <f t="shared" si="1"/>
        <v>2047</v>
      </c>
      <c r="H33" s="12"/>
      <c r="I33" s="12"/>
      <c r="J33" s="17" t="s">
        <v>25</v>
      </c>
    </row>
    <row r="34" spans="1:10" s="31" customFormat="1" ht="69" customHeight="1" hidden="1">
      <c r="A34" s="6" t="s">
        <v>48</v>
      </c>
      <c r="B34" s="16" t="s">
        <v>55</v>
      </c>
      <c r="C34" s="6" t="s">
        <v>23</v>
      </c>
      <c r="D34" s="32"/>
      <c r="E34" s="7"/>
      <c r="F34" s="12">
        <f>7933</f>
        <v>7933</v>
      </c>
      <c r="G34" s="7">
        <f t="shared" si="1"/>
        <v>7933</v>
      </c>
      <c r="H34" s="12"/>
      <c r="I34" s="12"/>
      <c r="J34" s="17" t="s">
        <v>25</v>
      </c>
    </row>
    <row r="35" spans="1:10" s="31" customFormat="1" ht="36" customHeight="1" hidden="1">
      <c r="A35" s="6"/>
      <c r="B35" s="19" t="s">
        <v>22</v>
      </c>
      <c r="C35" s="13" t="s">
        <v>23</v>
      </c>
      <c r="D35" s="32" t="e">
        <f>D36+#REF!+#REF!</f>
        <v>#REF!</v>
      </c>
      <c r="E35" s="32" t="e">
        <f>E36+#REF!+#REF!</f>
        <v>#REF!</v>
      </c>
      <c r="F35" s="15" t="e">
        <f>F36+#REF!</f>
        <v>#REF!</v>
      </c>
      <c r="G35" s="15" t="e">
        <f>G36+#REF!</f>
        <v>#REF!</v>
      </c>
      <c r="H35" s="15">
        <f>H36+H37</f>
        <v>0</v>
      </c>
      <c r="I35" s="15"/>
      <c r="J35" s="17"/>
    </row>
    <row r="36" spans="1:10" s="31" customFormat="1" ht="66" customHeight="1" hidden="1">
      <c r="A36" s="21"/>
      <c r="B36" s="16" t="s">
        <v>68</v>
      </c>
      <c r="C36" s="6" t="s">
        <v>23</v>
      </c>
      <c r="D36" s="7">
        <f>184811.3+98642</f>
        <v>283453.3</v>
      </c>
      <c r="E36" s="7">
        <f>184811.3+98642</f>
        <v>283453.3</v>
      </c>
      <c r="F36" s="12" t="e">
        <f>#REF!+#REF!</f>
        <v>#REF!</v>
      </c>
      <c r="G36" s="12" t="e">
        <f>#REF!+#REF!</f>
        <v>#REF!</v>
      </c>
      <c r="H36" s="12"/>
      <c r="I36" s="12"/>
      <c r="J36" s="17" t="s">
        <v>25</v>
      </c>
    </row>
    <row r="37" spans="1:10" s="31" customFormat="1" ht="66" customHeight="1" hidden="1">
      <c r="A37" s="21"/>
      <c r="B37" s="16" t="s">
        <v>69</v>
      </c>
      <c r="C37" s="6" t="s">
        <v>23</v>
      </c>
      <c r="D37" s="7"/>
      <c r="E37" s="7"/>
      <c r="F37" s="12"/>
      <c r="G37" s="12"/>
      <c r="H37" s="12"/>
      <c r="I37" s="12"/>
      <c r="J37" s="17" t="s">
        <v>25</v>
      </c>
    </row>
    <row r="38" spans="1:10" ht="24.75" customHeight="1">
      <c r="A38" s="13" t="s">
        <v>13</v>
      </c>
      <c r="B38" s="15" t="s">
        <v>7</v>
      </c>
      <c r="C38" s="13" t="s">
        <v>16</v>
      </c>
      <c r="D38" s="15">
        <f>D40</f>
        <v>6615</v>
      </c>
      <c r="E38" s="15">
        <f>E40</f>
        <v>6615</v>
      </c>
      <c r="F38" s="15">
        <f>F40</f>
        <v>6615</v>
      </c>
      <c r="G38" s="32">
        <f>F38-E38</f>
        <v>0</v>
      </c>
      <c r="H38" s="15">
        <f>H40</f>
        <v>6615</v>
      </c>
      <c r="I38" s="15">
        <f>I40</f>
        <v>6615</v>
      </c>
      <c r="J38" s="17"/>
    </row>
    <row r="39" spans="1:10" ht="25.5" customHeight="1">
      <c r="A39" s="13"/>
      <c r="B39" s="15" t="s">
        <v>36</v>
      </c>
      <c r="C39" s="13" t="s">
        <v>12</v>
      </c>
      <c r="D39" s="15">
        <f aca="true" t="shared" si="2" ref="D39:I40">D40</f>
        <v>6615</v>
      </c>
      <c r="E39" s="15">
        <f t="shared" si="2"/>
        <v>6615</v>
      </c>
      <c r="F39" s="15">
        <f t="shared" si="2"/>
        <v>6615</v>
      </c>
      <c r="G39" s="32">
        <f>F39-E39</f>
        <v>0</v>
      </c>
      <c r="H39" s="15">
        <f t="shared" si="2"/>
        <v>6615</v>
      </c>
      <c r="I39" s="15">
        <f t="shared" si="2"/>
        <v>6615</v>
      </c>
      <c r="J39" s="17"/>
    </row>
    <row r="40" spans="1:10" ht="85.5" customHeight="1">
      <c r="A40" s="6"/>
      <c r="B40" s="19" t="s">
        <v>15</v>
      </c>
      <c r="C40" s="13"/>
      <c r="D40" s="15">
        <f t="shared" si="2"/>
        <v>6615</v>
      </c>
      <c r="E40" s="15">
        <f t="shared" si="2"/>
        <v>6615</v>
      </c>
      <c r="F40" s="15">
        <f t="shared" si="2"/>
        <v>6615</v>
      </c>
      <c r="G40" s="32">
        <f>F40-E40</f>
        <v>0</v>
      </c>
      <c r="H40" s="15">
        <f t="shared" si="2"/>
        <v>6615</v>
      </c>
      <c r="I40" s="15">
        <f t="shared" si="2"/>
        <v>6615</v>
      </c>
      <c r="J40" s="17"/>
    </row>
    <row r="41" spans="1:10" ht="50.25" customHeight="1">
      <c r="A41" s="6"/>
      <c r="B41" s="16" t="s">
        <v>75</v>
      </c>
      <c r="C41" s="6" t="s">
        <v>12</v>
      </c>
      <c r="D41" s="12">
        <v>6615</v>
      </c>
      <c r="E41" s="12">
        <f>6615</f>
        <v>6615</v>
      </c>
      <c r="F41" s="12">
        <v>6615</v>
      </c>
      <c r="G41" s="32">
        <f>F41-E41</f>
        <v>0</v>
      </c>
      <c r="H41" s="12">
        <v>6615</v>
      </c>
      <c r="I41" s="12">
        <v>6615</v>
      </c>
      <c r="J41" s="17" t="s">
        <v>9</v>
      </c>
    </row>
    <row r="42" spans="1:10" ht="48.75" customHeight="1" hidden="1">
      <c r="A42" s="13" t="s">
        <v>66</v>
      </c>
      <c r="B42" s="15" t="s">
        <v>37</v>
      </c>
      <c r="C42" s="15">
        <v>1100</v>
      </c>
      <c r="D42" s="7"/>
      <c r="E42" s="32">
        <f>E44</f>
        <v>1000</v>
      </c>
      <c r="F42" s="15">
        <f>F44</f>
        <v>18002</v>
      </c>
      <c r="G42" s="32">
        <f>F42-E42</f>
        <v>17002</v>
      </c>
      <c r="H42" s="15">
        <f>H44</f>
        <v>0</v>
      </c>
      <c r="I42" s="15"/>
      <c r="J42" s="17"/>
    </row>
    <row r="43" spans="1:10" ht="48.75" customHeight="1" hidden="1">
      <c r="A43" s="13"/>
      <c r="B43" s="22" t="s">
        <v>51</v>
      </c>
      <c r="C43" s="15" t="s">
        <v>39</v>
      </c>
      <c r="D43" s="7"/>
      <c r="E43" s="32"/>
      <c r="F43" s="15">
        <f>F44</f>
        <v>18002</v>
      </c>
      <c r="G43" s="15">
        <f>G44</f>
        <v>17002</v>
      </c>
      <c r="H43" s="15">
        <f>H44</f>
        <v>0</v>
      </c>
      <c r="I43" s="15"/>
      <c r="J43" s="17"/>
    </row>
    <row r="44" spans="1:10" ht="48.75" customHeight="1" hidden="1">
      <c r="A44" s="6"/>
      <c r="B44" s="23" t="s">
        <v>38</v>
      </c>
      <c r="C44" s="15"/>
      <c r="D44" s="7"/>
      <c r="E44" s="32">
        <f>E45</f>
        <v>1000</v>
      </c>
      <c r="F44" s="15">
        <f>F45</f>
        <v>18002</v>
      </c>
      <c r="G44" s="32">
        <f>F44-E44</f>
        <v>17002</v>
      </c>
      <c r="H44" s="15">
        <f>H45</f>
        <v>0</v>
      </c>
      <c r="I44" s="15"/>
      <c r="J44" s="17"/>
    </row>
    <row r="45" spans="1:10" ht="72" customHeight="1" hidden="1">
      <c r="A45" s="6"/>
      <c r="B45" s="24" t="s">
        <v>42</v>
      </c>
      <c r="C45" s="12" t="s">
        <v>39</v>
      </c>
      <c r="D45" s="7"/>
      <c r="E45" s="7">
        <f>E46+E47</f>
        <v>1000</v>
      </c>
      <c r="F45" s="12">
        <f>F46+F47</f>
        <v>18002</v>
      </c>
      <c r="G45" s="32">
        <f>F45-E45</f>
        <v>17002</v>
      </c>
      <c r="H45" s="12"/>
      <c r="I45" s="12"/>
      <c r="J45" s="17"/>
    </row>
    <row r="46" spans="1:10" ht="48.75" customHeight="1" hidden="1">
      <c r="A46" s="6" t="s">
        <v>57</v>
      </c>
      <c r="B46" s="16" t="s">
        <v>40</v>
      </c>
      <c r="C46" s="12" t="s">
        <v>39</v>
      </c>
      <c r="D46" s="7"/>
      <c r="E46" s="7">
        <v>500</v>
      </c>
      <c r="F46" s="12">
        <f>8049</f>
        <v>8049</v>
      </c>
      <c r="G46" s="32">
        <f>F46-E46</f>
        <v>7549</v>
      </c>
      <c r="H46" s="12"/>
      <c r="I46" s="12"/>
      <c r="J46" s="17" t="s">
        <v>25</v>
      </c>
    </row>
    <row r="47" spans="1:10" ht="48.75" customHeight="1" hidden="1">
      <c r="A47" s="6" t="s">
        <v>58</v>
      </c>
      <c r="B47" s="16" t="s">
        <v>41</v>
      </c>
      <c r="C47" s="12" t="s">
        <v>39</v>
      </c>
      <c r="D47" s="7"/>
      <c r="E47" s="7">
        <v>500</v>
      </c>
      <c r="F47" s="12">
        <f>9953</f>
        <v>9953</v>
      </c>
      <c r="G47" s="32">
        <f>F47-E47</f>
        <v>9453</v>
      </c>
      <c r="H47" s="12"/>
      <c r="I47" s="12"/>
      <c r="J47" s="17" t="s">
        <v>25</v>
      </c>
    </row>
    <row r="48" spans="1:10" ht="48.75" customHeight="1" hidden="1">
      <c r="A48" s="6" t="s">
        <v>67</v>
      </c>
      <c r="B48" s="16" t="s">
        <v>56</v>
      </c>
      <c r="C48" s="12" t="s">
        <v>39</v>
      </c>
      <c r="D48" s="7"/>
      <c r="E48" s="7"/>
      <c r="F48" s="12"/>
      <c r="G48" s="32"/>
      <c r="H48" s="12"/>
      <c r="I48" s="12"/>
      <c r="J48" s="17" t="s">
        <v>25</v>
      </c>
    </row>
    <row r="49" spans="1:10" ht="33" customHeight="1" hidden="1">
      <c r="A49" s="54" t="s">
        <v>53</v>
      </c>
      <c r="B49" s="54"/>
      <c r="C49" s="54"/>
      <c r="D49" s="54"/>
      <c r="E49" s="54"/>
      <c r="F49" s="54"/>
      <c r="G49" s="54"/>
      <c r="H49" s="54"/>
      <c r="I49" s="54"/>
      <c r="J49" s="54"/>
    </row>
    <row r="50" spans="1:10" ht="33" customHeight="1" hidden="1">
      <c r="A50" s="13" t="s">
        <v>13</v>
      </c>
      <c r="B50" s="14" t="s">
        <v>5</v>
      </c>
      <c r="C50" s="13" t="s">
        <v>10</v>
      </c>
      <c r="D50" s="35"/>
      <c r="E50" s="35"/>
      <c r="F50" s="13"/>
      <c r="G50" s="13"/>
      <c r="H50" s="8">
        <f>H51</f>
        <v>0</v>
      </c>
      <c r="I50" s="8"/>
      <c r="J50" s="35"/>
    </row>
    <row r="51" spans="1:10" ht="33" customHeight="1" hidden="1">
      <c r="A51" s="13"/>
      <c r="B51" s="14" t="s">
        <v>52</v>
      </c>
      <c r="C51" s="13" t="s">
        <v>6</v>
      </c>
      <c r="D51" s="35"/>
      <c r="E51" s="35"/>
      <c r="F51" s="32" t="e">
        <f>F53</f>
        <v>#REF!</v>
      </c>
      <c r="G51" s="13"/>
      <c r="H51" s="8">
        <f>H53</f>
        <v>0</v>
      </c>
      <c r="I51" s="8"/>
      <c r="J51" s="35"/>
    </row>
    <row r="52" spans="1:10" ht="87.75" customHeight="1" hidden="1">
      <c r="A52" s="35"/>
      <c r="B52" s="16" t="s">
        <v>14</v>
      </c>
      <c r="C52" s="13"/>
      <c r="D52" s="35"/>
      <c r="E52" s="35"/>
      <c r="F52" s="13"/>
      <c r="G52" s="13"/>
      <c r="H52" s="8">
        <f>H53</f>
        <v>0</v>
      </c>
      <c r="I52" s="8"/>
      <c r="J52" s="35"/>
    </row>
    <row r="53" spans="1:10" ht="48.75" customHeight="1" hidden="1">
      <c r="A53" s="35"/>
      <c r="B53" s="16" t="s">
        <v>17</v>
      </c>
      <c r="C53" s="6" t="s">
        <v>6</v>
      </c>
      <c r="D53" s="35"/>
      <c r="E53" s="35"/>
      <c r="F53" s="32" t="e">
        <f>F55+#REF!</f>
        <v>#REF!</v>
      </c>
      <c r="G53" s="13"/>
      <c r="H53" s="11">
        <f>H55</f>
        <v>0</v>
      </c>
      <c r="I53" s="11"/>
      <c r="J53" s="17" t="s">
        <v>9</v>
      </c>
    </row>
    <row r="54" spans="1:10" ht="21" customHeight="1" hidden="1">
      <c r="A54" s="35"/>
      <c r="B54" s="20" t="s">
        <v>26</v>
      </c>
      <c r="C54" s="6"/>
      <c r="D54" s="35"/>
      <c r="E54" s="35"/>
      <c r="F54" s="13"/>
      <c r="G54" s="13"/>
      <c r="H54" s="8"/>
      <c r="I54" s="8"/>
      <c r="J54" s="35"/>
    </row>
    <row r="55" spans="1:10" ht="16.5" customHeight="1" hidden="1">
      <c r="A55" s="35"/>
      <c r="B55" s="17" t="s">
        <v>28</v>
      </c>
      <c r="C55" s="6" t="s">
        <v>6</v>
      </c>
      <c r="D55" s="35"/>
      <c r="E55" s="35"/>
      <c r="F55" s="7"/>
      <c r="G55" s="13"/>
      <c r="H55" s="11"/>
      <c r="I55" s="11"/>
      <c r="J55" s="17"/>
    </row>
    <row r="56" spans="1:10" ht="28.5" customHeight="1" hidden="1">
      <c r="A56" s="13" t="s">
        <v>13</v>
      </c>
      <c r="B56" s="15" t="s">
        <v>7</v>
      </c>
      <c r="C56" s="13" t="s">
        <v>16</v>
      </c>
      <c r="D56" s="8" t="e">
        <f>D57</f>
        <v>#REF!</v>
      </c>
      <c r="E56" s="8" t="e">
        <f>E57</f>
        <v>#REF!</v>
      </c>
      <c r="F56" s="32">
        <f>F57</f>
        <v>1215.6</v>
      </c>
      <c r="G56" s="8" t="e">
        <f>F56-E56</f>
        <v>#REF!</v>
      </c>
      <c r="H56" s="28">
        <f>H57</f>
        <v>0</v>
      </c>
      <c r="I56" s="28"/>
      <c r="J56" s="35"/>
    </row>
    <row r="57" spans="1:10" ht="20.25" customHeight="1" hidden="1">
      <c r="A57" s="35"/>
      <c r="B57" s="15" t="s">
        <v>36</v>
      </c>
      <c r="C57" s="13" t="s">
        <v>12</v>
      </c>
      <c r="D57" s="8" t="e">
        <f aca="true" t="shared" si="3" ref="D57:H58">D58</f>
        <v>#REF!</v>
      </c>
      <c r="E57" s="8" t="e">
        <f t="shared" si="3"/>
        <v>#REF!</v>
      </c>
      <c r="F57" s="32">
        <f t="shared" si="3"/>
        <v>1215.6</v>
      </c>
      <c r="G57" s="8" t="e">
        <f>F57-E57</f>
        <v>#REF!</v>
      </c>
      <c r="H57" s="28">
        <f t="shared" si="3"/>
        <v>0</v>
      </c>
      <c r="I57" s="28"/>
      <c r="J57" s="35"/>
    </row>
    <row r="58" spans="1:10" ht="84.75" customHeight="1" hidden="1">
      <c r="A58" s="35"/>
      <c r="B58" s="16" t="s">
        <v>14</v>
      </c>
      <c r="C58" s="13"/>
      <c r="D58" s="8" t="e">
        <f t="shared" si="3"/>
        <v>#REF!</v>
      </c>
      <c r="E58" s="8" t="e">
        <f t="shared" si="3"/>
        <v>#REF!</v>
      </c>
      <c r="F58" s="32">
        <f>F59</f>
        <v>1215.6</v>
      </c>
      <c r="G58" s="32" t="e">
        <f>G59</f>
        <v>#REF!</v>
      </c>
      <c r="H58" s="28">
        <f t="shared" si="3"/>
        <v>0</v>
      </c>
      <c r="I58" s="28"/>
      <c r="J58" s="35"/>
    </row>
    <row r="59" spans="1:10" ht="50.25" customHeight="1" hidden="1">
      <c r="A59" s="6"/>
      <c r="B59" s="16" t="s">
        <v>46</v>
      </c>
      <c r="C59" s="6" t="s">
        <v>12</v>
      </c>
      <c r="D59" s="11" t="e">
        <f>D61+#REF!</f>
        <v>#REF!</v>
      </c>
      <c r="E59" s="11" t="e">
        <f>E61+#REF!</f>
        <v>#REF!</v>
      </c>
      <c r="F59" s="7">
        <f>F61</f>
        <v>1215.6</v>
      </c>
      <c r="G59" s="8" t="e">
        <f>F59-E59</f>
        <v>#REF!</v>
      </c>
      <c r="H59" s="29"/>
      <c r="I59" s="29"/>
      <c r="J59" s="17" t="s">
        <v>9</v>
      </c>
    </row>
    <row r="60" spans="1:10" ht="17.25" customHeight="1" hidden="1">
      <c r="A60" s="6"/>
      <c r="B60" s="20" t="s">
        <v>26</v>
      </c>
      <c r="C60" s="6"/>
      <c r="D60" s="11"/>
      <c r="E60" s="11"/>
      <c r="F60" s="11"/>
      <c r="G60" s="8">
        <f>F60-E60</f>
        <v>0</v>
      </c>
      <c r="H60" s="30"/>
      <c r="I60" s="30"/>
      <c r="J60" s="17"/>
    </row>
    <row r="61" spans="1:10" s="31" customFormat="1" ht="15.75" customHeight="1" hidden="1">
      <c r="A61" s="13"/>
      <c r="B61" s="17" t="s">
        <v>27</v>
      </c>
      <c r="C61" s="6" t="s">
        <v>12</v>
      </c>
      <c r="D61" s="11">
        <v>306744.35135</v>
      </c>
      <c r="E61" s="11">
        <v>306744.35135</v>
      </c>
      <c r="F61" s="7">
        <v>1215.6</v>
      </c>
      <c r="G61" s="8" t="e">
        <f>#REF!-E61</f>
        <v>#REF!</v>
      </c>
      <c r="H61" s="29"/>
      <c r="I61" s="29"/>
      <c r="J61" s="14"/>
    </row>
    <row r="62" ht="48.75" customHeight="1"/>
    <row r="63" spans="1:2" ht="21" customHeight="1">
      <c r="A63" s="47" t="s">
        <v>78</v>
      </c>
      <c r="B63" s="47"/>
    </row>
    <row r="64" spans="1:10" ht="30.75" customHeight="1">
      <c r="A64" s="47" t="s">
        <v>79</v>
      </c>
      <c r="B64" s="47"/>
      <c r="D64" s="49" t="s">
        <v>50</v>
      </c>
      <c r="E64" s="49"/>
      <c r="F64" s="49"/>
      <c r="G64" s="49"/>
      <c r="H64" s="49"/>
      <c r="I64" s="49"/>
      <c r="J64" s="49"/>
    </row>
    <row r="65" ht="17.25" customHeight="1"/>
    <row r="66" spans="1:10" ht="21" customHeight="1">
      <c r="A66" s="50" t="s">
        <v>77</v>
      </c>
      <c r="B66" s="50"/>
      <c r="J66" s="27" t="s">
        <v>11</v>
      </c>
    </row>
    <row r="69" spans="1:10" ht="12.7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</row>
    <row r="70" spans="1:2" ht="16.5">
      <c r="A70" s="51"/>
      <c r="B70" s="51"/>
    </row>
    <row r="395" ht="32.25" customHeight="1"/>
    <row r="396" ht="28.5" customHeight="1"/>
    <row r="397" ht="27" customHeight="1"/>
  </sheetData>
  <sheetProtection/>
  <mergeCells count="20">
    <mergeCell ref="A11:A12"/>
    <mergeCell ref="E11:E12"/>
    <mergeCell ref="F11:F12"/>
    <mergeCell ref="G11:G12"/>
    <mergeCell ref="J11:J12"/>
    <mergeCell ref="H11:I11"/>
    <mergeCell ref="A64:B64"/>
    <mergeCell ref="D64:J64"/>
    <mergeCell ref="A66:B66"/>
    <mergeCell ref="A70:B70"/>
    <mergeCell ref="B11:B12"/>
    <mergeCell ref="A63:B63"/>
    <mergeCell ref="F2:J2"/>
    <mergeCell ref="F3:J3"/>
    <mergeCell ref="F4:J4"/>
    <mergeCell ref="F5:J5"/>
    <mergeCell ref="C11:C12"/>
    <mergeCell ref="D11:D12"/>
    <mergeCell ref="A49:J49"/>
    <mergeCell ref="A8:J8"/>
  </mergeCells>
  <printOptions horizontalCentered="1"/>
  <pageMargins left="0.7874015748031497" right="0.5905511811023623" top="0.5905511811023623" bottom="0.5905511811023623" header="0.31496062992125984" footer="0.31496062992125984"/>
  <pageSetup fitToHeight="0" fitToWidth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407-4</dc:creator>
  <cp:keywords/>
  <dc:description/>
  <cp:lastModifiedBy>Пользователь</cp:lastModifiedBy>
  <cp:lastPrinted>2018-12-19T04:59:29Z</cp:lastPrinted>
  <dcterms:created xsi:type="dcterms:W3CDTF">2009-10-06T08:36:16Z</dcterms:created>
  <dcterms:modified xsi:type="dcterms:W3CDTF">2018-12-19T04:59:30Z</dcterms:modified>
  <cp:category/>
  <cp:version/>
  <cp:contentType/>
  <cp:contentStatus/>
</cp:coreProperties>
</file>