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995" windowHeight="8475" activeTab="0"/>
  </bookViews>
  <sheets>
    <sheet name="2018-2020 (2 кор 2018)" sheetId="1" r:id="rId1"/>
  </sheets>
  <definedNames>
    <definedName name="_xlnm.Print_Area" localSheetId="0">'2018-2020 (2 кор 2018)'!$A$1:$F$58</definedName>
  </definedNames>
  <calcPr fullCalcOnLoad="1" refMode="R1C1"/>
</workbook>
</file>

<file path=xl/sharedStrings.xml><?xml version="1.0" encoding="utf-8"?>
<sst xmlns="http://schemas.openxmlformats.org/spreadsheetml/2006/main" count="71" uniqueCount="67">
  <si>
    <t xml:space="preserve">к решению Воронежской </t>
  </si>
  <si>
    <t>городской Думы</t>
  </si>
  <si>
    <t>ИСТОЧНИКИ ВНУТРЕННЕГО ФИНАНСИРОВАНИЯ ДЕФИЦИТА БЮДЖЕТА 
ГОРОДСКОГО ОКРУГА ГОРОД ВОРОНЕЖ НА 2018 ГОД И НА ПЛАНОВЫЙ ПЕРИОД 2019 И 2020 ГОДОВ</t>
  </si>
  <si>
    <t>тыс. рублей</t>
  </si>
  <si>
    <t>№ 
п/п</t>
  </si>
  <si>
    <t>Наименование источников внутреннего финансирования бюджета</t>
  </si>
  <si>
    <t>Код бюджетной 
классификации</t>
  </si>
  <si>
    <t>2018 год</t>
  </si>
  <si>
    <t>2019 год</t>
  </si>
  <si>
    <t>2020 год</t>
  </si>
  <si>
    <t>Кредиты кредитных организаций  в валюте Российской Федерации</t>
  </si>
  <si>
    <t>000 01 02 00 00 00 0000 000</t>
  </si>
  <si>
    <t>Получение кредитов от кредитных организаций</t>
  </si>
  <si>
    <t>в валюте Российской Федерации</t>
  </si>
  <si>
    <t>000 01 02 00 00 00 0000 700</t>
  </si>
  <si>
    <t>Получение кредитов от кредитных организаций бюджетами городских округов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</si>
  <si>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</si>
  <si>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</si>
  <si>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</si>
  <si>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</si>
  <si>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Погашение бюджетами городских округов кредитов от кредитных организаций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</si>
  <si>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</si>
  <si>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</si>
  <si>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</si>
  <si>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</si>
  <si>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</si>
  <si>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</si>
  <si>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</si>
  <si>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из них бюджетные кредиты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</si>
  <si>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</si>
  <si>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</si>
  <si>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</si>
  <si>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</si>
  <si>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бюджетный кредит на дороги (1077)</t>
  </si>
  <si>
    <t>бюджетный кредит полученный в 2017 на погашение дорожного кредита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</si>
  <si>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</si>
  <si>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</si>
  <si>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</si>
  <si>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</si>
  <si>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</si>
  <si>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</si>
  <si>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</si>
  <si>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</si>
  <si>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</si>
  <si>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</si>
  <si>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</si>
  <si>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000 01 05 00 00 00 0000    000</t>
  </si>
  <si>
    <t>Увеличение прочих остатков денежных средств бюджетов городских округов</t>
  </si>
  <si>
    <t>000 01 05 02 01 04 0000    510</t>
  </si>
  <si>
    <t>ДОХОДЫ</t>
  </si>
  <si>
    <t>Уменьшение прочих остатков денежных средств бюджетов городских округов</t>
  </si>
  <si>
    <t>000 01 05 02 01 04 0000    610</t>
  </si>
  <si>
    <t>РАСХОДЫ</t>
  </si>
  <si>
    <t xml:space="preserve">ИТОГО "ИСТОЧНИКИ  ВНУТРЕННЕГО ФИНАНСИРОВАНИЯ </t>
  </si>
  <si>
    <t>000 01 00 00 00 00 0000 000</t>
  </si>
  <si>
    <t>ДЕФИЦИТА БЮДЖЕТА"</t>
  </si>
  <si>
    <t>Председатель Воронежской</t>
  </si>
  <si>
    <t xml:space="preserve">город Воронеж                                                                                                                                                                   </t>
  </si>
  <si>
    <t>В.Ф. Ходырев</t>
  </si>
  <si>
    <t>«Приложение № 3 к решению Воронежской городской Думы от 20.12.2017 № 736-IV
«О бюджете городского округа город Воронеж на 2018 год и на плановый период 2019 и 2020 годов»</t>
  </si>
  <si>
    <t>Приложение № 2</t>
  </si>
  <si>
    <t>бюджетный кредит на частичное покрытие дефицита</t>
  </si>
  <si>
    <t>».</t>
  </si>
  <si>
    <t>Исполняющий обязанности</t>
  </si>
  <si>
    <t>главы городского округа</t>
  </si>
  <si>
    <t xml:space="preserve">                            С.А.Петрин</t>
  </si>
  <si>
    <t xml:space="preserve">от 31.10.2018 № 943-IV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</si>
</sst>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2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3" fontId="5" fillId="0" borderId="17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0" fontId="6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140625" defaultRowHeight="12.75"/>
  <cols>
    <col min="1" max="1" width="6.00390625" style="1" customWidth="1"/>
    <col min="2" max="2" width="98.57421875" style="2" customWidth="1"/>
    <col min="3" max="3" width="25.421875" style="1" customWidth="1"/>
    <col min="4" max="4" width="11.8515625" style="9" customWidth="1"/>
    <col min="5" max="6" width="13.7109375" style="5" customWidth="1"/>
    <col min="7" max="7" width="9.421875" style="1" bestFit="1" customWidth="1"/>
    <col min="8" max="8" width="12.57421875" style="1" bestFit="1" customWidth="1"/>
    <col min="9" max="16384" width="9.140625" style="1" customWidth="1"/>
  </cols>
  <sheetData>
    <row r="1" spans="4:6" ht="15.75">
      <c r="D1" s="3"/>
      <c r="E1" s="91" t="s">
        <v>60</v>
      </c>
      <c r="F1" s="91"/>
    </row>
    <row r="2" spans="4:6" ht="15.75">
      <c r="D2" s="3"/>
      <c r="E2" s="92" t="s">
        <v>0</v>
      </c>
      <c r="F2" s="92"/>
    </row>
    <row r="3" spans="4:6" ht="15.75">
      <c r="D3" s="3"/>
      <c r="E3" s="92" t="s">
        <v>1</v>
      </c>
      <c r="F3" s="92"/>
    </row>
    <row r="4" spans="4:6" ht="20.25" customHeight="1">
      <c r="D4" s="3"/>
      <c r="E4" s="92" t="s">
        <v>66</v>
      </c>
      <c r="F4" s="92"/>
    </row>
    <row r="5" spans="3:4" ht="4.5" customHeight="1">
      <c r="C5" s="4"/>
      <c r="D5" s="3"/>
    </row>
    <row r="6" spans="1:6" s="6" customFormat="1" ht="30.75" customHeight="1">
      <c r="A6" s="93" t="s">
        <v>59</v>
      </c>
      <c r="B6" s="93"/>
      <c r="C6" s="93"/>
      <c r="D6" s="93"/>
      <c r="E6" s="93"/>
      <c r="F6" s="93"/>
    </row>
    <row r="7" spans="1:7" ht="36.75" customHeight="1">
      <c r="A7" s="90" t="s">
        <v>2</v>
      </c>
      <c r="B7" s="90"/>
      <c r="C7" s="90"/>
      <c r="D7" s="90"/>
      <c r="E7" s="90"/>
      <c r="F7" s="90"/>
      <c r="G7" s="7"/>
    </row>
    <row r="8" spans="1:7" ht="13.5" customHeight="1">
      <c r="A8" s="8"/>
      <c r="B8" s="8"/>
      <c r="D8" s="5"/>
      <c r="E8" s="96" t="s">
        <v>3</v>
      </c>
      <c r="F8" s="96"/>
      <c r="G8" s="7"/>
    </row>
    <row r="9" ht="3.75" customHeight="1" hidden="1"/>
    <row r="10" spans="1:4" ht="12.75" hidden="1">
      <c r="A10" s="10"/>
      <c r="B10" s="11"/>
      <c r="C10" s="10"/>
      <c r="D10" s="12"/>
    </row>
    <row r="11" spans="1:6" ht="27" customHeight="1">
      <c r="A11" s="13" t="s">
        <v>4</v>
      </c>
      <c r="B11" s="14" t="s">
        <v>5</v>
      </c>
      <c r="C11" s="14" t="s">
        <v>6</v>
      </c>
      <c r="D11" s="15" t="s">
        <v>7</v>
      </c>
      <c r="E11" s="15" t="s">
        <v>8</v>
      </c>
      <c r="F11" s="15" t="s">
        <v>9</v>
      </c>
    </row>
    <row r="12" spans="1:7" ht="12.75">
      <c r="A12" s="16">
        <v>1</v>
      </c>
      <c r="B12" s="17" t="s">
        <v>10</v>
      </c>
      <c r="C12" s="18" t="s">
        <v>11</v>
      </c>
      <c r="D12" s="19">
        <f>D14-D18</f>
        <v>551979.5</v>
      </c>
      <c r="E12" s="19">
        <f>E14-E18</f>
        <v>1177490.3</v>
      </c>
      <c r="F12" s="20">
        <f>F14-F18</f>
        <v>875490.2999999998</v>
      </c>
      <c r="G12" s="5"/>
    </row>
    <row r="13" spans="1:6" ht="12.75">
      <c r="A13" s="21"/>
      <c r="B13" s="22" t="s">
        <v>12</v>
      </c>
      <c r="C13" s="23"/>
      <c r="D13" s="12"/>
      <c r="E13" s="12"/>
      <c r="F13" s="12"/>
    </row>
    <row r="14" spans="1:6" ht="12.75">
      <c r="A14" s="21"/>
      <c r="B14" s="17" t="s">
        <v>13</v>
      </c>
      <c r="C14" s="18" t="s">
        <v>14</v>
      </c>
      <c r="D14" s="24">
        <f>D15</f>
        <v>6611979.5</v>
      </c>
      <c r="E14" s="24">
        <f>E15</f>
        <v>1377490.3</v>
      </c>
      <c r="F14" s="24">
        <f>F15</f>
        <v>5125490.3</v>
      </c>
    </row>
    <row r="15" spans="1:7" ht="12.75">
      <c r="A15" s="21"/>
      <c r="B15" s="25" t="s">
        <v>15</v>
      </c>
      <c r="C15" s="26" t="s">
        <v>16</v>
      </c>
      <c r="D15" s="12">
        <f>D18+D29+D30+D32-D33+674827-D25-119338</f>
        <v>6611979.5</v>
      </c>
      <c r="E15" s="12">
        <f>E19+E26-E28+E32-E33+200000</f>
        <v>1377490.3</v>
      </c>
      <c r="F15" s="12">
        <f>F19+F26-F28+F32-F33+200000</f>
        <v>5125490.3</v>
      </c>
      <c r="G15" s="88">
        <f>D19</f>
        <v>6060000</v>
      </c>
    </row>
    <row r="16" spans="1:6" ht="12.75">
      <c r="A16" s="21"/>
      <c r="B16" s="27" t="s">
        <v>17</v>
      </c>
      <c r="C16" s="28"/>
      <c r="D16" s="29"/>
      <c r="E16" s="29"/>
      <c r="F16" s="29"/>
    </row>
    <row r="17" spans="1:6" ht="12.75">
      <c r="A17" s="21"/>
      <c r="B17" s="22" t="s">
        <v>18</v>
      </c>
      <c r="C17" s="23"/>
      <c r="D17" s="12"/>
      <c r="E17" s="12"/>
      <c r="F17" s="12"/>
    </row>
    <row r="18" spans="1:6" ht="12.75">
      <c r="A18" s="21"/>
      <c r="B18" s="17" t="s">
        <v>13</v>
      </c>
      <c r="C18" s="18" t="s">
        <v>19</v>
      </c>
      <c r="D18" s="76">
        <f>D19</f>
        <v>6060000</v>
      </c>
      <c r="E18" s="76">
        <f>E19</f>
        <v>200000</v>
      </c>
      <c r="F18" s="76">
        <f>F19</f>
        <v>4250000</v>
      </c>
    </row>
    <row r="19" spans="1:6" ht="12.75">
      <c r="A19" s="21"/>
      <c r="B19" s="25" t="s">
        <v>20</v>
      </c>
      <c r="C19" s="26" t="s">
        <v>21</v>
      </c>
      <c r="D19" s="77">
        <f>1400000+1100000+4100000+700000-1240000</f>
        <v>6060000</v>
      </c>
      <c r="E19" s="77">
        <v>200000</v>
      </c>
      <c r="F19" s="77">
        <f>4250000</f>
        <v>4250000</v>
      </c>
    </row>
    <row r="20" spans="1:6" ht="15" customHeight="1">
      <c r="A20" s="30"/>
      <c r="B20" s="31" t="s">
        <v>17</v>
      </c>
      <c r="C20" s="32"/>
      <c r="D20" s="29"/>
      <c r="E20" s="29"/>
      <c r="F20" s="29"/>
    </row>
    <row r="21" spans="1:6" ht="17.25" customHeight="1">
      <c r="A21" s="33">
        <v>2</v>
      </c>
      <c r="B21" s="34" t="s">
        <v>22</v>
      </c>
      <c r="C21" s="35" t="s">
        <v>23</v>
      </c>
      <c r="D21" s="36">
        <f>D23-D26</f>
        <v>-96490.5</v>
      </c>
      <c r="E21" s="36">
        <f>E23-E26</f>
        <v>-502490.30000000005</v>
      </c>
      <c r="F21" s="36">
        <f>F23-F26</f>
        <v>-230490.30000000005</v>
      </c>
    </row>
    <row r="22" spans="1:6" ht="32.25" customHeight="1">
      <c r="A22" s="21"/>
      <c r="B22" s="37" t="s">
        <v>24</v>
      </c>
      <c r="C22" s="38" t="s">
        <v>25</v>
      </c>
      <c r="D22" s="78">
        <f>D23</f>
        <v>2450000</v>
      </c>
      <c r="E22" s="78">
        <f>E23</f>
        <v>754467</v>
      </c>
      <c r="F22" s="78">
        <f>F23</f>
        <v>794696</v>
      </c>
    </row>
    <row r="23" spans="1:6" ht="25.5">
      <c r="A23" s="21"/>
      <c r="B23" s="40" t="s">
        <v>26</v>
      </c>
      <c r="C23" s="32" t="s">
        <v>27</v>
      </c>
      <c r="D23" s="79">
        <f>D24+D25</f>
        <v>2450000</v>
      </c>
      <c r="E23" s="79">
        <f>E24</f>
        <v>754467</v>
      </c>
      <c r="F23" s="79">
        <f>F24</f>
        <v>794696</v>
      </c>
    </row>
    <row r="24" spans="1:6" ht="12.75">
      <c r="A24" s="21"/>
      <c r="B24" s="42" t="s">
        <v>28</v>
      </c>
      <c r="C24" s="32"/>
      <c r="D24" s="79">
        <v>2178000</v>
      </c>
      <c r="E24" s="79">
        <v>754467</v>
      </c>
      <c r="F24" s="79">
        <v>794696</v>
      </c>
    </row>
    <row r="25" spans="1:6" ht="12.75" hidden="1">
      <c r="A25" s="21"/>
      <c r="B25" s="89" t="s">
        <v>61</v>
      </c>
      <c r="C25" s="32"/>
      <c r="D25" s="79">
        <v>272000</v>
      </c>
      <c r="E25" s="79"/>
      <c r="F25" s="79"/>
    </row>
    <row r="26" spans="1:6" ht="27" customHeight="1">
      <c r="A26" s="21"/>
      <c r="B26" s="37" t="s">
        <v>29</v>
      </c>
      <c r="C26" s="38" t="s">
        <v>30</v>
      </c>
      <c r="D26" s="39">
        <f>D27</f>
        <v>2546490.5</v>
      </c>
      <c r="E26" s="39">
        <f>E27</f>
        <v>1256957.3</v>
      </c>
      <c r="F26" s="39">
        <f>F27</f>
        <v>1025186.3</v>
      </c>
    </row>
    <row r="27" spans="1:6" ht="25.5">
      <c r="A27" s="43"/>
      <c r="B27" s="44" t="s">
        <v>31</v>
      </c>
      <c r="C27" s="32" t="s">
        <v>32</v>
      </c>
      <c r="D27" s="45">
        <f>D28+D29+D30</f>
        <v>2546490.5</v>
      </c>
      <c r="E27" s="45">
        <f>E28+E29+E30+272000</f>
        <v>1256957.3</v>
      </c>
      <c r="F27" s="45">
        <f>F28+F29+F30</f>
        <v>1025186.3</v>
      </c>
    </row>
    <row r="28" spans="1:6" ht="12.75">
      <c r="A28" s="21"/>
      <c r="B28" s="46" t="s">
        <v>28</v>
      </c>
      <c r="C28" s="32"/>
      <c r="D28" s="79">
        <f>D24</f>
        <v>2178000</v>
      </c>
      <c r="E28" s="79">
        <f>E24</f>
        <v>754467</v>
      </c>
      <c r="F28" s="79">
        <v>794696</v>
      </c>
    </row>
    <row r="29" spans="1:6" s="51" customFormat="1" ht="13.5" customHeight="1" hidden="1">
      <c r="A29" s="47"/>
      <c r="B29" s="48" t="s">
        <v>33</v>
      </c>
      <c r="C29" s="49"/>
      <c r="D29" s="50">
        <v>34268.2</v>
      </c>
      <c r="E29" s="80">
        <v>230490.3</v>
      </c>
      <c r="F29" s="50">
        <v>230490.3</v>
      </c>
    </row>
    <row r="30" spans="1:7" s="51" customFormat="1" ht="15" customHeight="1" hidden="1">
      <c r="A30" s="47"/>
      <c r="B30" s="48" t="s">
        <v>34</v>
      </c>
      <c r="C30" s="49"/>
      <c r="D30" s="50">
        <v>334222.3</v>
      </c>
      <c r="E30" s="80"/>
      <c r="F30" s="50"/>
      <c r="G30" s="52"/>
    </row>
    <row r="31" spans="1:6" ht="16.5" customHeight="1">
      <c r="A31" s="53">
        <v>3</v>
      </c>
      <c r="B31" s="54" t="s">
        <v>35</v>
      </c>
      <c r="C31" s="35" t="s">
        <v>36</v>
      </c>
      <c r="D31" s="81">
        <f>-D32</f>
        <v>0</v>
      </c>
      <c r="E31" s="81">
        <f>-E32</f>
        <v>-575000</v>
      </c>
      <c r="F31" s="81">
        <f>-F32</f>
        <v>-545000</v>
      </c>
    </row>
    <row r="32" spans="1:6" ht="51" customHeight="1">
      <c r="A32" s="30"/>
      <c r="B32" s="55" t="s">
        <v>37</v>
      </c>
      <c r="C32" s="32" t="s">
        <v>38</v>
      </c>
      <c r="D32" s="82"/>
      <c r="E32" s="82">
        <v>575000</v>
      </c>
      <c r="F32" s="82">
        <v>545000</v>
      </c>
    </row>
    <row r="33" spans="1:6" ht="16.5" customHeight="1">
      <c r="A33" s="53">
        <v>4</v>
      </c>
      <c r="B33" s="54" t="s">
        <v>39</v>
      </c>
      <c r="C33" s="35" t="s">
        <v>40</v>
      </c>
      <c r="D33" s="83">
        <f aca="true" t="shared" si="0" ref="D33:F34">D34</f>
        <v>100000</v>
      </c>
      <c r="E33" s="83">
        <f t="shared" si="0"/>
        <v>100000</v>
      </c>
      <c r="F33" s="83">
        <f t="shared" si="0"/>
        <v>100000</v>
      </c>
    </row>
    <row r="34" spans="1:6" ht="16.5" customHeight="1">
      <c r="A34" s="16"/>
      <c r="B34" s="55" t="s">
        <v>41</v>
      </c>
      <c r="C34" s="57" t="s">
        <v>42</v>
      </c>
      <c r="D34" s="84">
        <f t="shared" si="0"/>
        <v>100000</v>
      </c>
      <c r="E34" s="84">
        <f t="shared" si="0"/>
        <v>100000</v>
      </c>
      <c r="F34" s="84">
        <f t="shared" si="0"/>
        <v>100000</v>
      </c>
    </row>
    <row r="35" spans="1:6" ht="29.25" customHeight="1">
      <c r="A35" s="21"/>
      <c r="B35" s="55" t="s">
        <v>43</v>
      </c>
      <c r="C35" s="32" t="s">
        <v>44</v>
      </c>
      <c r="D35" s="82">
        <v>100000</v>
      </c>
      <c r="E35" s="82">
        <v>100000</v>
      </c>
      <c r="F35" s="82">
        <v>100000</v>
      </c>
    </row>
    <row r="36" spans="1:6" ht="63.75" customHeight="1" hidden="1">
      <c r="A36" s="21"/>
      <c r="B36" s="55"/>
      <c r="C36" s="32"/>
      <c r="D36" s="82"/>
      <c r="E36" s="56"/>
      <c r="F36" s="82"/>
    </row>
    <row r="37" spans="1:7" ht="15.75" customHeight="1">
      <c r="A37" s="53">
        <v>5</v>
      </c>
      <c r="B37" s="58" t="s">
        <v>45</v>
      </c>
      <c r="C37" s="18" t="s">
        <v>46</v>
      </c>
      <c r="D37" s="85">
        <f>D39-D38</f>
        <v>119338.00001999736</v>
      </c>
      <c r="E37" s="85">
        <f>E39-E38</f>
        <v>24149</v>
      </c>
      <c r="F37" s="85">
        <f>F39-F38</f>
        <v>26608</v>
      </c>
      <c r="G37" s="59"/>
    </row>
    <row r="38" spans="1:7" ht="12.75">
      <c r="A38" s="21"/>
      <c r="B38" s="60" t="s">
        <v>47</v>
      </c>
      <c r="C38" s="32" t="s">
        <v>48</v>
      </c>
      <c r="D38" s="41">
        <f>21480763.7358+D14+D22+D33</f>
        <v>30642743.2358</v>
      </c>
      <c r="E38" s="41">
        <f>16534081.87+E14+E22+E33</f>
        <v>18766039.169999998</v>
      </c>
      <c r="F38" s="41">
        <f>17446043.37+F14+F22+F33</f>
        <v>23466229.67</v>
      </c>
      <c r="G38" s="59" t="s">
        <v>49</v>
      </c>
    </row>
    <row r="39" spans="1:7" ht="12.75">
      <c r="A39" s="30"/>
      <c r="B39" s="60" t="s">
        <v>50</v>
      </c>
      <c r="C39" s="32" t="s">
        <v>51</v>
      </c>
      <c r="D39" s="61">
        <f>22155590.73582+D18+D26+D32</f>
        <v>30762081.23582</v>
      </c>
      <c r="E39" s="61">
        <f>16758230.87+E19+E26+E32</f>
        <v>18790188.169999998</v>
      </c>
      <c r="F39" s="61">
        <f>17672651.37+F19+F26+F32</f>
        <v>23492837.67</v>
      </c>
      <c r="G39" s="59" t="s">
        <v>52</v>
      </c>
    </row>
    <row r="40" spans="1:7" ht="7.5" customHeight="1">
      <c r="A40" s="21"/>
      <c r="B40" s="11"/>
      <c r="C40" s="62"/>
      <c r="D40" s="63"/>
      <c r="E40" s="63"/>
      <c r="F40" s="12"/>
      <c r="G40" s="59"/>
    </row>
    <row r="41" spans="1:8" ht="15" customHeight="1">
      <c r="A41" s="21"/>
      <c r="B41" s="64" t="s">
        <v>53</v>
      </c>
      <c r="C41" s="65" t="s">
        <v>54</v>
      </c>
      <c r="D41" s="86">
        <f>D12+D21+D31+D37+D33</f>
        <v>674827.0000199974</v>
      </c>
      <c r="E41" s="86">
        <f>E12+E21+E31+E37+E33</f>
        <v>224149</v>
      </c>
      <c r="F41" s="87">
        <f>F12+F21+F31+F37+F33</f>
        <v>226607.99999999977</v>
      </c>
      <c r="G41" s="59"/>
      <c r="H41" s="5">
        <f>D12+D21+D31+D33+D37</f>
        <v>674827.0000199974</v>
      </c>
    </row>
    <row r="42" spans="1:6" ht="11.25" customHeight="1">
      <c r="A42" s="30"/>
      <c r="B42" s="17" t="s">
        <v>55</v>
      </c>
      <c r="C42" s="28"/>
      <c r="D42" s="66"/>
      <c r="E42" s="67"/>
      <c r="F42" s="68"/>
    </row>
    <row r="43" ht="12.75" hidden="1"/>
    <row r="44" ht="12.75" hidden="1"/>
    <row r="45" ht="12.75" hidden="1"/>
    <row r="46" ht="12.75" hidden="1"/>
    <row r="47" ht="12.75" hidden="1"/>
    <row r="48" ht="12.75" hidden="1"/>
    <row r="49" ht="8.25" customHeight="1" hidden="1"/>
    <row r="50" ht="6" customHeight="1" hidden="1"/>
    <row r="51" ht="6.75" customHeight="1" hidden="1"/>
    <row r="52" ht="6.75" customHeight="1" hidden="1"/>
    <row r="53" spans="4:6" ht="14.25" customHeight="1">
      <c r="D53" s="69"/>
      <c r="F53" s="70" t="s">
        <v>62</v>
      </c>
    </row>
    <row r="54" spans="1:6" ht="14.25" customHeight="1">
      <c r="A54" s="100" t="s">
        <v>63</v>
      </c>
      <c r="B54" s="100"/>
      <c r="D54" s="69"/>
      <c r="F54" s="70"/>
    </row>
    <row r="55" spans="1:6" s="71" customFormat="1" ht="17.25" customHeight="1">
      <c r="A55" s="97" t="s">
        <v>64</v>
      </c>
      <c r="B55" s="98"/>
      <c r="C55" s="99" t="s">
        <v>56</v>
      </c>
      <c r="D55" s="99"/>
      <c r="E55" s="99"/>
      <c r="F55" s="99"/>
    </row>
    <row r="56" spans="1:8" s="71" customFormat="1" ht="17.25" customHeight="1">
      <c r="A56" s="100" t="s">
        <v>57</v>
      </c>
      <c r="B56" s="100"/>
      <c r="C56" s="99" t="s">
        <v>1</v>
      </c>
      <c r="D56" s="99"/>
      <c r="E56" s="99"/>
      <c r="F56" s="99"/>
      <c r="H56" s="75">
        <f>D38-D39</f>
        <v>-119338.00001999736</v>
      </c>
    </row>
    <row r="57" spans="1:6" s="71" customFormat="1" ht="9.75" customHeight="1">
      <c r="A57" s="72"/>
      <c r="B57" s="72"/>
      <c r="C57" s="73"/>
      <c r="D57" s="74"/>
      <c r="E57" s="75"/>
      <c r="F57" s="75"/>
    </row>
    <row r="58" spans="1:6" s="71" customFormat="1" ht="17.25" customHeight="1">
      <c r="A58" s="100" t="s">
        <v>65</v>
      </c>
      <c r="B58" s="100"/>
      <c r="C58" s="99" t="s">
        <v>58</v>
      </c>
      <c r="D58" s="99"/>
      <c r="E58" s="99"/>
      <c r="F58" s="99"/>
    </row>
    <row r="59" spans="1:4" ht="12.75" hidden="1">
      <c r="A59" s="94"/>
      <c r="B59" s="94"/>
      <c r="C59" s="94"/>
      <c r="D59" s="94"/>
    </row>
    <row r="60" spans="1:4" ht="6" customHeight="1" hidden="1">
      <c r="A60" s="94"/>
      <c r="B60" s="94"/>
      <c r="C60" s="94"/>
      <c r="D60" s="94"/>
    </row>
    <row r="61" spans="1:4" ht="12.75">
      <c r="A61" s="94"/>
      <c r="B61" s="94"/>
      <c r="C61" s="94"/>
      <c r="D61" s="94"/>
    </row>
    <row r="62" spans="1:4" ht="12.75">
      <c r="A62" s="94"/>
      <c r="B62" s="94"/>
      <c r="C62" s="94"/>
      <c r="D62" s="94"/>
    </row>
    <row r="63" spans="1:4" ht="12.75">
      <c r="A63" s="94"/>
      <c r="B63" s="94"/>
      <c r="C63" s="94"/>
      <c r="D63" s="94"/>
    </row>
    <row r="64" spans="1:4" ht="12.75">
      <c r="A64" s="95"/>
      <c r="B64" s="95"/>
      <c r="C64" s="95"/>
      <c r="D64" s="95"/>
    </row>
    <row r="65" spans="1:4" ht="12.75">
      <c r="A65" s="95"/>
      <c r="B65" s="95"/>
      <c r="C65" s="95"/>
      <c r="D65" s="95"/>
    </row>
    <row r="66" spans="1:4" ht="12.75">
      <c r="A66" s="95"/>
      <c r="B66" s="95"/>
      <c r="C66" s="95"/>
      <c r="D66" s="95"/>
    </row>
    <row r="67" ht="12.75">
      <c r="D67" s="9">
        <v>402827</v>
      </c>
    </row>
    <row r="68" ht="12.75">
      <c r="D68" s="9">
        <f>D67-D41</f>
        <v>-272000.00001999736</v>
      </c>
    </row>
    <row r="83" ht="12.75">
      <c r="D83" s="9">
        <f>D76-D80</f>
        <v>0</v>
      </c>
    </row>
    <row r="87" ht="12.75">
      <c r="D87" s="9">
        <v>22827</v>
      </c>
    </row>
    <row r="88" ht="12.75">
      <c r="D88" s="9">
        <f>D37-D87</f>
        <v>96511.00001999736</v>
      </c>
    </row>
    <row r="91" ht="12.75">
      <c r="D91" s="9">
        <f>D12-330000</f>
        <v>221979.5</v>
      </c>
    </row>
  </sheetData>
  <sheetProtection/>
  <mergeCells count="16">
    <mergeCell ref="A59:D63"/>
    <mergeCell ref="A64:D66"/>
    <mergeCell ref="E8:F8"/>
    <mergeCell ref="A55:B55"/>
    <mergeCell ref="C55:F55"/>
    <mergeCell ref="A56:B56"/>
    <mergeCell ref="C56:F56"/>
    <mergeCell ref="A58:B58"/>
    <mergeCell ref="C58:F58"/>
    <mergeCell ref="A54:B54"/>
    <mergeCell ref="A7:F7"/>
    <mergeCell ref="E1:F1"/>
    <mergeCell ref="E2:F2"/>
    <mergeCell ref="E3:F3"/>
    <mergeCell ref="E4:F4"/>
    <mergeCell ref="A6:F6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2018-10-29T12:10:11Z</cp:lastPrinted>
  <dcterms:created xsi:type="dcterms:W3CDTF">2018-04-13T07:14:35Z</dcterms:created>
  <dcterms:modified xsi:type="dcterms:W3CDTF">2018-10-30T05:04:05Z</dcterms:modified>
  <cp:category/>
  <cp:version/>
  <cp:contentType/>
  <cp:contentStatus/>
</cp:coreProperties>
</file>